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updateLinks="never"/>
  <bookViews>
    <workbookView xWindow="0" yWindow="0" windowWidth="28800" windowHeight="12225"/>
  </bookViews>
  <sheets>
    <sheet name="Tonery" sheetId="1" r:id="rId1"/>
  </sheets>
  <externalReferences>
    <externalReference r:id="rId2"/>
  </externalReferences>
  <definedNames>
    <definedName name="_xlnm.Print_Area" localSheetId="0">Tonery!$B$1:$S$11</definedName>
  </definedNames>
  <calcPr calcId="125725" iterateDelta="1E-4"/>
</workbook>
</file>

<file path=xl/calcChain.xml><?xml version="1.0" encoding="utf-8"?>
<calcChain xmlns="http://schemas.openxmlformats.org/spreadsheetml/2006/main">
  <c r="S8" i="1"/>
  <c r="R8"/>
  <c r="O8"/>
  <c r="S7" l="1"/>
  <c r="R7"/>
  <c r="Q11" s="1"/>
  <c r="O7"/>
  <c r="P1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<sst xmlns="http://schemas.openxmlformats.org/spreadsheetml/2006/main" count="44" uniqueCount="41">
  <si>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</si>
  <si>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</si>
  <si>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</si>
  <si>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</si>
  <si>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</si>
  <si>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</si>
  <si>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</si>
  <si>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</si>
  <si>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</si>
  <si>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</si>
  <si>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</si>
  <si>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</si>
  <si>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</si>
  <si>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</si>
  <si>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</si>
  <si>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</si>
  <si>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</si>
  <si>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</si>
  <si>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</si>
  <si>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</si>
  <si>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</si>
  <si>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</si>
  <si>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</si>
  <si>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</si>
  <si>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</si>
  <si>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</si>
  <si>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</si>
  <si>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</si>
  <si>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</si>
  <si>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</si>
  <si>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</si>
  <si>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Příloha č. 2 Kupní smlouvy - technická specifikace
Tonery (II.) 049 - 2021 (kompatibilní)</t>
  </si>
  <si>
    <t>Toner Canon i-sensys MF4730</t>
  </si>
  <si>
    <t>Pokud financováno z projektových prostředků, pak ŘEŠITEL uvede: NÁZEV A ČÍSLO DOTAČNÍHO PROJEKTU</t>
  </si>
  <si>
    <t>SKM - Dagmar Keglerová,
Tel.: 606 665 155,
E-mail: keglerov@skm.zcu.cz</t>
  </si>
  <si>
    <t>Borská 53, 
301 00 Plzeň,
VŠ kolej</t>
  </si>
  <si>
    <t>Toner HP Laser Jet  P 2055d</t>
  </si>
  <si>
    <t xml:space="preserve">Originální, nebo kompatibilní toner splňující podmínky certifikátu STMC. 
Minimální výtěžnost při 5% pokrytí 2 300 stran. </t>
  </si>
  <si>
    <t xml:space="preserve">Originální, nebo kompatibilní toner splňující podmínky certifikátu STMC. 
Minimální výtěžnost při 5% pokrytí 2 100 stran. </t>
  </si>
  <si>
    <t>CE505A</t>
  </si>
  <si>
    <t>CRG-728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</si>
</sst>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6" borderId="8" xfId="0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58"/>
  <sheetViews>
    <sheetView tabSelected="1" topLeftCell="D1" zoomScale="71" zoomScaleNormal="71" workbookViewId="0">
      <selection activeCell="S7" sqref="S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8.85546875" style="5" hidden="1" customWidth="1"/>
    <col min="12" max="12" width="32.28515625" style="5" customWidth="1"/>
    <col min="13" max="13" width="29.1406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>
      <c r="B1" s="75" t="s">
        <v>31</v>
      </c>
      <c r="C1" s="75"/>
      <c r="D1" s="28"/>
      <c r="E1" s="29"/>
    </row>
    <row r="2" spans="2:21" ht="22.15" customHeight="1">
      <c r="B2" s="32"/>
      <c r="C2" s="32"/>
      <c r="D2" s="28"/>
      <c r="E2" s="29"/>
    </row>
    <row r="3" spans="2:21" s="27" customFormat="1" ht="19.149999999999999" customHeight="1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33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49" t="s">
        <v>8</v>
      </c>
      <c r="S6" s="49" t="s">
        <v>9</v>
      </c>
      <c r="T6" s="38" t="s">
        <v>24</v>
      </c>
      <c r="U6" s="38" t="s">
        <v>25</v>
      </c>
    </row>
    <row r="7" spans="2:21" ht="89.25" customHeight="1" thickTop="1">
      <c r="B7" s="41">
        <v>1</v>
      </c>
      <c r="C7" s="63" t="s">
        <v>36</v>
      </c>
      <c r="D7" s="42">
        <v>2</v>
      </c>
      <c r="E7" s="43" t="s">
        <v>15</v>
      </c>
      <c r="F7" s="63" t="s">
        <v>37</v>
      </c>
      <c r="G7" s="67" t="s">
        <v>39</v>
      </c>
      <c r="H7" s="51" t="s">
        <v>29</v>
      </c>
      <c r="I7" s="76" t="s">
        <v>26</v>
      </c>
      <c r="J7" s="69" t="s">
        <v>30</v>
      </c>
      <c r="K7" s="78"/>
      <c r="L7" s="80" t="s">
        <v>34</v>
      </c>
      <c r="M7" s="80" t="s">
        <v>35</v>
      </c>
      <c r="N7" s="52">
        <v>14</v>
      </c>
      <c r="O7" s="44">
        <f t="shared" ref="O7:O8" si="0">D7*P7</f>
        <v>1000</v>
      </c>
      <c r="P7" s="45">
        <v>500</v>
      </c>
      <c r="Q7" s="65">
        <v>180</v>
      </c>
      <c r="R7" s="46">
        <f t="shared" ref="R7:R8" si="1">D7*Q7</f>
        <v>360</v>
      </c>
      <c r="S7" s="47" t="str">
        <f t="shared" ref="S7" si="2">IF(ISNUMBER(Q7), IF(Q7&gt;P7,"NEVYHOVUJE","VYHOVUJE")," ")</f>
        <v>VYHOVUJE</v>
      </c>
      <c r="T7" s="69"/>
      <c r="U7" s="69" t="s">
        <v>10</v>
      </c>
    </row>
    <row r="8" spans="2:21" ht="89.25" customHeight="1" thickBot="1">
      <c r="B8" s="53">
        <v>2</v>
      </c>
      <c r="C8" s="54" t="s">
        <v>32</v>
      </c>
      <c r="D8" s="55">
        <v>2</v>
      </c>
      <c r="E8" s="56" t="s">
        <v>15</v>
      </c>
      <c r="F8" s="64" t="s">
        <v>38</v>
      </c>
      <c r="G8" s="68" t="s">
        <v>40</v>
      </c>
      <c r="H8" s="57" t="s">
        <v>29</v>
      </c>
      <c r="I8" s="77"/>
      <c r="J8" s="70"/>
      <c r="K8" s="79"/>
      <c r="L8" s="81"/>
      <c r="M8" s="81"/>
      <c r="N8" s="58">
        <v>14</v>
      </c>
      <c r="O8" s="59">
        <f t="shared" si="0"/>
        <v>1000</v>
      </c>
      <c r="P8" s="60">
        <v>500</v>
      </c>
      <c r="Q8" s="66">
        <v>135</v>
      </c>
      <c r="R8" s="61">
        <f t="shared" si="1"/>
        <v>270</v>
      </c>
      <c r="S8" s="62" t="str">
        <f t="shared" ref="S8" si="3">IF(ISNUMBER(Q8), IF(Q8&gt;P8,"NEVYHOVUJE","VYHOVUJE")," ")</f>
        <v>VYHOVUJE</v>
      </c>
      <c r="T8" s="70"/>
      <c r="U8" s="70"/>
    </row>
    <row r="9" spans="2:21" ht="16.5" thickTop="1" thickBot="1">
      <c r="C9" s="5"/>
      <c r="D9" s="5"/>
      <c r="E9" s="5"/>
      <c r="F9" s="5"/>
      <c r="G9" s="5"/>
      <c r="H9" s="5"/>
      <c r="I9" s="5"/>
      <c r="J9" s="5"/>
      <c r="N9" s="5"/>
      <c r="O9" s="5"/>
      <c r="R9" s="36"/>
    </row>
    <row r="10" spans="2:21" ht="60.75" customHeight="1" thickTop="1" thickBot="1">
      <c r="B10" s="82" t="s">
        <v>11</v>
      </c>
      <c r="C10" s="83"/>
      <c r="D10" s="83"/>
      <c r="E10" s="83"/>
      <c r="F10" s="83"/>
      <c r="G10" s="83"/>
      <c r="H10" s="48"/>
      <c r="I10" s="20"/>
      <c r="J10" s="20"/>
      <c r="K10" s="20"/>
      <c r="L10" s="9"/>
      <c r="M10" s="9"/>
      <c r="N10" s="21"/>
      <c r="O10" s="21"/>
      <c r="P10" s="22" t="s">
        <v>12</v>
      </c>
      <c r="Q10" s="84" t="s">
        <v>13</v>
      </c>
      <c r="R10" s="85"/>
      <c r="S10" s="86"/>
      <c r="T10" s="15"/>
      <c r="U10" s="23"/>
    </row>
    <row r="11" spans="2:21" ht="33" customHeight="1" thickTop="1" thickBot="1">
      <c r="B11" s="71" t="s">
        <v>14</v>
      </c>
      <c r="C11" s="71"/>
      <c r="D11" s="71"/>
      <c r="E11" s="71"/>
      <c r="F11" s="71"/>
      <c r="G11" s="71"/>
      <c r="H11" s="50"/>
      <c r="I11" s="24"/>
      <c r="L11" s="8"/>
      <c r="M11" s="8"/>
      <c r="N11" s="25"/>
      <c r="O11" s="25"/>
      <c r="P11" s="26">
        <f>SUM(O7:O8)</f>
        <v>2000</v>
      </c>
      <c r="Q11" s="72">
        <f>SUM(R7:R8)</f>
        <v>630</v>
      </c>
      <c r="R11" s="73"/>
      <c r="S11" s="74"/>
    </row>
    <row r="12" spans="2:21" ht="14.25" customHeight="1" thickTop="1"/>
    <row r="13" spans="2:21" ht="14.25" customHeight="1"/>
    <row r="14" spans="2:21" ht="14.25" customHeight="1"/>
    <row r="15" spans="2:21" ht="14.25" customHeight="1"/>
    <row r="16" spans="2:2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</sheetData>
  <sheetProtection algorithmName="SHA-512" hashValue="qrtG0PW0ba/lWdnA2utszOxUZogRscBAwkXi8nC1XD+4ffGWWUQGibBk0dZMa/1AH+uxoHgyaROQeVFQXhhjrw==" saltValue="d+f+f3oS/KfHTFE893TVzQ==" spinCount="100000" sheet="1" objects="1" scenarios="1"/>
  <mergeCells count="12">
    <mergeCell ref="T7:T8"/>
    <mergeCell ref="U7:U8"/>
    <mergeCell ref="B11:G11"/>
    <mergeCell ref="Q11:S11"/>
    <mergeCell ref="B1:C1"/>
    <mergeCell ref="I7:I8"/>
    <mergeCell ref="J7:J8"/>
    <mergeCell ref="K7:K8"/>
    <mergeCell ref="L7:L8"/>
    <mergeCell ref="B10:G10"/>
    <mergeCell ref="Q10:S10"/>
    <mergeCell ref="M7:M8"/>
  </mergeCells>
  <conditionalFormatting sqref="B7:B8 D7:D8">
    <cfRule type="containsBlanks" dxfId="9" priority="57">
      <formula>LEN(TRIM(B7))=0</formula>
    </cfRule>
  </conditionalFormatting>
  <conditionalFormatting sqref="B7:B8">
    <cfRule type="cellIs" dxfId="8" priority="52" operator="greaterThanOrEqual">
      <formula>1</formula>
    </cfRule>
  </conditionalFormatting>
  <conditionalFormatting sqref="S7:S8">
    <cfRule type="cellIs" dxfId="7" priority="49" operator="equal">
      <formula>"VYHOVUJE"</formula>
    </cfRule>
  </conditionalFormatting>
  <conditionalFormatting sqref="S7:S8">
    <cfRule type="cellIs" dxfId="6" priority="48" operator="equal">
      <formula>"NEVYHOVUJE"</formula>
    </cfRule>
  </conditionalFormatting>
  <conditionalFormatting sqref="Q7:Q8 G7:G8">
    <cfRule type="containsBlanks" dxfId="5" priority="29">
      <formula>LEN(TRIM(G7))=0</formula>
    </cfRule>
  </conditionalFormatting>
  <conditionalFormatting sqref="Q7:Q8 G7:G8">
    <cfRule type="notContainsBlanks" dxfId="4" priority="27">
      <formula>LEN(TRIM(G7))&gt;0</formula>
    </cfRule>
  </conditionalFormatting>
  <conditionalFormatting sqref="G7:G8 Q7:Q8">
    <cfRule type="notContainsBlanks" dxfId="3" priority="26">
      <formula>LEN(TRIM(G7))&gt;0</formula>
    </cfRule>
  </conditionalFormatting>
  <conditionalFormatting sqref="G7:G8">
    <cfRule type="notContainsBlanks" dxfId="2" priority="25">
      <formula>LEN(TRIM(G7))&gt;0</formula>
    </cfRule>
  </conditionalFormatting>
  <conditionalFormatting sqref="H7:H8">
    <cfRule type="containsBlanks" dxfId="1" priority="7">
      <formula>LEN(TRIM(H7))=0</formula>
    </cfRule>
  </conditionalFormatting>
  <conditionalFormatting sqref="H7:H8">
    <cfRule type="notContainsBlanks" dxfId="0" priority="8">
      <formula>LEN(TRIM(H7))&gt;0</formula>
    </cfRule>
  </conditionalFormatting>
  <dataValidations count="2">
    <dataValidation type="list" showInputMessage="1" showErrorMessage="1" sqref="J7 H7:H8">
      <formula1>"ANO,NE"</formula1>
    </dataValidation>
    <dataValidation type="list" showInputMessage="1" showErrorMessage="1" sqref="E7:E8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2021-09-20T04:12:49Z</cp:lastPrinted>
  <dcterms:created xsi:type="dcterms:W3CDTF">2014-03-05T12:43:32Z</dcterms:created>
  <dcterms:modified xsi:type="dcterms:W3CDTF">2021-10-26T09:46:35Z</dcterms:modified>
</cp:coreProperties>
</file>